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<sst xmlns="http://schemas.openxmlformats.org/spreadsheetml/2006/main" count="46" uniqueCount="44">
  <si>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</si>
  <si>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</si>
  <si>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</si>
  <si>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</si>
  <si>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</si>
  <si>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</si>
  <si>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</si>
  <si>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</si>
  <si>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</si>
  <si>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</si>
  <si>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</si>
  <si>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</si>
  <si>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</si>
  <si>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</si>
  <si>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</si>
  <si>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</si>
  <si>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</si>
  <si>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</si>
  <si>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</si>
  <si>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</si>
  <si>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</si>
  <si>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</si>
  <si>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</si>
  <si>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</si>
  <si>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</si>
  <si>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</si>
  <si>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</si>
  <si>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</si>
  <si>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</si>
  <si>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</si>
  <si>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</si>
  <si>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</si>
  <si>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</si>
  <si>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</si>
  <si>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</si>
  <si>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</si>
  <si>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</si>
  <si>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</si>
  <si>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</si>
  <si>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</si>
  <si>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</si>
  <si>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</si>
  <si>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</si>
  <si>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31 DE ENERO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</si>
</sst>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22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1085850</xdr:colOff>
      <xdr:row>1</xdr:row>
      <xdr:rowOff>19050</xdr:rowOff>
    </xdr:from>
    <xdr:to>
      <xdr:col>11</xdr:col>
      <xdr:colOff>57150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D39" sqref="D39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5.00390625" style="1" customWidth="1"/>
    <col min="12" max="16384" width="11.421875" style="1" customWidth="1"/>
  </cols>
  <sheetData>
    <row r="1" ht="15">
      <c r="L1" s="3"/>
    </row>
    <row r="2" spans="5:12" ht="15">
      <c r="E2" s="13"/>
      <c r="F2" s="13"/>
      <c r="L2" s="3"/>
    </row>
    <row r="3" spans="2:12" ht="15.75">
      <c r="B3" s="24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2:12" ht="15">
      <c r="B4" s="25" t="s">
        <v>43</v>
      </c>
      <c r="C4" s="25"/>
      <c r="D4" s="25"/>
      <c r="E4" s="25"/>
      <c r="F4" s="25"/>
      <c r="G4" s="25"/>
      <c r="H4" s="25"/>
      <c r="I4" s="25"/>
      <c r="J4" s="25"/>
      <c r="K4" s="25"/>
      <c r="L4" s="3"/>
    </row>
    <row r="5" ht="15">
      <c r="L5" s="3"/>
    </row>
    <row r="6" ht="15">
      <c r="L6" s="3"/>
    </row>
    <row r="7" spans="1:12" ht="30" customHeight="1">
      <c r="A7" s="15"/>
      <c r="B7" s="28" t="s">
        <v>2</v>
      </c>
      <c r="C7" s="29"/>
      <c r="D7" s="23" t="s">
        <v>3</v>
      </c>
      <c r="E7" s="30" t="s">
        <v>4</v>
      </c>
      <c r="F7" s="31"/>
      <c r="G7" s="23" t="s">
        <v>5</v>
      </c>
      <c r="H7" s="23" t="s">
        <v>6</v>
      </c>
      <c r="I7" s="23" t="s">
        <v>7</v>
      </c>
      <c r="J7" s="23" t="s">
        <v>8</v>
      </c>
      <c r="K7" s="26" t="s">
        <v>9</v>
      </c>
      <c r="L7" s="3"/>
    </row>
    <row r="8" spans="1:12" ht="23.25" customHeight="1">
      <c r="A8" s="15"/>
      <c r="B8" s="28"/>
      <c r="C8" s="29"/>
      <c r="D8" s="23"/>
      <c r="E8" s="14" t="s">
        <v>10</v>
      </c>
      <c r="F8" s="14" t="s">
        <v>11</v>
      </c>
      <c r="G8" s="23"/>
      <c r="H8" s="23"/>
      <c r="I8" s="23"/>
      <c r="J8" s="23"/>
      <c r="K8" s="26"/>
      <c r="L8" s="3"/>
    </row>
    <row r="9" spans="1:12" ht="15" customHeight="1" hidden="1">
      <c r="A9" s="16"/>
      <c r="B9" s="16"/>
      <c r="C9" s="16"/>
      <c r="D9" s="11">
        <v>1</v>
      </c>
      <c r="E9" s="11" t="s">
        <v>0</v>
      </c>
      <c r="F9" s="11" t="s">
        <v>0</v>
      </c>
      <c r="G9" s="11" t="s">
        <v>1</v>
      </c>
      <c r="H9" s="11">
        <v>4</v>
      </c>
      <c r="I9" s="11">
        <v>5</v>
      </c>
      <c r="J9" s="11" t="s">
        <v>12</v>
      </c>
      <c r="K9" s="11" t="s">
        <v>13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14</v>
      </c>
      <c r="F10" s="16" t="s">
        <v>14</v>
      </c>
      <c r="G10" s="16"/>
      <c r="H10" s="16">
        <v>81400000</v>
      </c>
      <c r="I10" s="16">
        <v>81500000</v>
      </c>
      <c r="J10" s="16"/>
      <c r="K10" s="16"/>
      <c r="L10" s="3"/>
    </row>
    <row r="11" ht="15">
      <c r="L11" s="3"/>
    </row>
    <row r="12" spans="2:12" ht="15">
      <c r="B12" s="12" t="s">
        <v>15</v>
      </c>
      <c r="C12" s="17" t="s">
        <v>16</v>
      </c>
      <c r="D12" s="18">
        <v>11000000</v>
      </c>
      <c r="E12" s="18">
        <v>0</v>
      </c>
      <c r="F12" s="18">
        <v>0</v>
      </c>
      <c r="G12" s="18">
        <f>D12+E12-F12</f>
        <v>11000000</v>
      </c>
      <c r="H12" s="18">
        <v>1040879.09</v>
      </c>
      <c r="I12" s="18">
        <v>1040879.09</v>
      </c>
      <c r="J12" s="18">
        <f>H12-I12</f>
        <v>0</v>
      </c>
      <c r="K12" s="19">
        <f>IF(G12&lt;&gt;0,I12/G12,0)</f>
        <v>0.09462537181818181</v>
      </c>
      <c r="L12" s="3"/>
    </row>
    <row r="13" spans="2:12" ht="15">
      <c r="B13" s="11" t="s">
        <v>17</v>
      </c>
      <c r="C13" s="20" t="s">
        <v>18</v>
      </c>
      <c r="D13" s="21">
        <v>0</v>
      </c>
      <c r="E13" s="21">
        <v>0</v>
      </c>
      <c r="F13" s="21">
        <v>0</v>
      </c>
      <c r="G13" s="21">
        <f>D13+E13-F13</f>
        <v>0</v>
      </c>
      <c r="H13" s="21">
        <v>0</v>
      </c>
      <c r="I13" s="21">
        <v>0</v>
      </c>
      <c r="J13" s="21">
        <f>H13-I13</f>
        <v>0</v>
      </c>
      <c r="K13" s="22">
        <f>IF(G13&lt;&gt;0,I13/G13,0)</f>
        <v>0</v>
      </c>
      <c r="L13" s="3"/>
    </row>
    <row r="14" spans="2:12" ht="15">
      <c r="B14" s="11" t="s">
        <v>19</v>
      </c>
      <c r="C14" s="20" t="s">
        <v>20</v>
      </c>
      <c r="D14" s="21">
        <v>11000000</v>
      </c>
      <c r="E14" s="21">
        <v>0</v>
      </c>
      <c r="F14" s="21">
        <v>0</v>
      </c>
      <c r="G14" s="21">
        <f>D14+E14-F14</f>
        <v>11000000</v>
      </c>
      <c r="H14" s="21">
        <v>1040879.09</v>
      </c>
      <c r="I14" s="21">
        <v>1040879.09</v>
      </c>
      <c r="J14" s="21">
        <f>H14-I14</f>
        <v>0</v>
      </c>
      <c r="K14" s="22">
        <f>IF(G14&lt;&gt;0,I14/G14,0)</f>
        <v>0.09462537181818181</v>
      </c>
      <c r="L14" s="3"/>
    </row>
    <row r="15" ht="15">
      <c r="L15" s="3"/>
    </row>
    <row r="16" spans="2:12" ht="15">
      <c r="B16" s="12" t="s">
        <v>21</v>
      </c>
      <c r="C16" s="17" t="s">
        <v>22</v>
      </c>
      <c r="D16" s="18">
        <v>0</v>
      </c>
      <c r="E16" s="18">
        <v>21181</v>
      </c>
      <c r="F16" s="18">
        <v>0</v>
      </c>
      <c r="G16" s="18">
        <f>D16+E16-F16</f>
        <v>21181</v>
      </c>
      <c r="H16" s="18">
        <v>77675.15</v>
      </c>
      <c r="I16" s="18">
        <v>56494.92</v>
      </c>
      <c r="J16" s="18">
        <f>H16-I16</f>
        <v>21180.229999999996</v>
      </c>
      <c r="K16" s="19">
        <f>IF(G16&lt;&gt;0,I16/G16,0)</f>
        <v>2.6672451725603135</v>
      </c>
      <c r="L16" s="3"/>
    </row>
    <row r="17" spans="2:12" ht="15">
      <c r="B17" s="11" t="s">
        <v>23</v>
      </c>
      <c r="C17" s="20" t="s">
        <v>24</v>
      </c>
      <c r="D17" s="21">
        <v>0</v>
      </c>
      <c r="E17" s="21">
        <v>21181</v>
      </c>
      <c r="F17" s="21">
        <v>0</v>
      </c>
      <c r="G17" s="21">
        <f>D17+E17-F17</f>
        <v>21181</v>
      </c>
      <c r="H17" s="21">
        <v>77675.15</v>
      </c>
      <c r="I17" s="21">
        <v>56494.92</v>
      </c>
      <c r="J17" s="21">
        <f>H17-I17</f>
        <v>21180.229999999996</v>
      </c>
      <c r="K17" s="22">
        <f>IF(G17&lt;&gt;0,I17/G17,0)</f>
        <v>2.6672451725603135</v>
      </c>
      <c r="L17" s="3"/>
    </row>
    <row r="18" ht="15">
      <c r="L18" s="3"/>
    </row>
    <row r="19" spans="2:12" ht="15">
      <c r="B19" s="12" t="s">
        <v>25</v>
      </c>
      <c r="C19" s="17" t="s">
        <v>26</v>
      </c>
      <c r="D19" s="18">
        <v>20300000</v>
      </c>
      <c r="E19" s="18">
        <v>414241</v>
      </c>
      <c r="F19" s="18">
        <v>0</v>
      </c>
      <c r="G19" s="18">
        <f>D19+E19-F19</f>
        <v>20714241</v>
      </c>
      <c r="H19" s="18">
        <v>3731884.13</v>
      </c>
      <c r="I19" s="18">
        <v>1826416.33</v>
      </c>
      <c r="J19" s="18">
        <f>H19-I19</f>
        <v>1905467.7999999998</v>
      </c>
      <c r="K19" s="19">
        <f>IF(G19&lt;&gt;0,I19/G19,0)</f>
        <v>0.08817201315751806</v>
      </c>
      <c r="L19" s="3"/>
    </row>
    <row r="20" spans="2:12" ht="15">
      <c r="B20" s="11" t="s">
        <v>27</v>
      </c>
      <c r="C20" s="20" t="s">
        <v>28</v>
      </c>
      <c r="D20" s="21">
        <v>20300000</v>
      </c>
      <c r="E20" s="21">
        <v>414241</v>
      </c>
      <c r="F20" s="21">
        <v>0</v>
      </c>
      <c r="G20" s="21">
        <f>D20+E20-F20</f>
        <v>20714241</v>
      </c>
      <c r="H20" s="21">
        <v>3731884.13</v>
      </c>
      <c r="I20" s="21">
        <v>1826416.33</v>
      </c>
      <c r="J20" s="21">
        <f>H20-I20</f>
        <v>1905467.7999999998</v>
      </c>
      <c r="K20" s="22">
        <f>IF(G20&lt;&gt;0,I20/G20,0)</f>
        <v>0.08817201315751806</v>
      </c>
      <c r="L20" s="3"/>
    </row>
    <row r="21" ht="15">
      <c r="L21" s="3"/>
    </row>
    <row r="22" spans="2:12" ht="15">
      <c r="B22" s="12" t="s">
        <v>29</v>
      </c>
      <c r="C22" s="17" t="s">
        <v>30</v>
      </c>
      <c r="D22" s="18">
        <v>52200000</v>
      </c>
      <c r="E22" s="18">
        <v>1000000</v>
      </c>
      <c r="F22" s="18">
        <v>0</v>
      </c>
      <c r="G22" s="18">
        <f>D22+E22-F22</f>
        <v>53200000</v>
      </c>
      <c r="H22" s="18">
        <v>55791524</v>
      </c>
      <c r="I22" s="18">
        <v>55791524</v>
      </c>
      <c r="J22" s="18">
        <f>H22-I22</f>
        <v>0</v>
      </c>
      <c r="K22" s="19">
        <f>IF(G22&lt;&gt;0,I22/G22,0)</f>
        <v>1.0487128571428572</v>
      </c>
      <c r="L22" s="3"/>
    </row>
    <row r="23" spans="2:12" ht="15">
      <c r="B23" s="11" t="s">
        <v>31</v>
      </c>
      <c r="C23" s="20" t="s">
        <v>32</v>
      </c>
      <c r="D23" s="21">
        <v>52200000</v>
      </c>
      <c r="E23" s="21">
        <v>1000000</v>
      </c>
      <c r="F23" s="21">
        <v>0</v>
      </c>
      <c r="G23" s="21">
        <f>D23+E23-F23</f>
        <v>53200000</v>
      </c>
      <c r="H23" s="21">
        <v>55791524</v>
      </c>
      <c r="I23" s="21">
        <v>55791524</v>
      </c>
      <c r="J23" s="21">
        <f>H23-I23</f>
        <v>0</v>
      </c>
      <c r="K23" s="22">
        <f>IF(G23&lt;&gt;0,I23/G23,0)</f>
        <v>1.0487128571428572</v>
      </c>
      <c r="L23" s="3"/>
    </row>
    <row r="24" ht="15">
      <c r="L24" s="3"/>
    </row>
    <row r="25" spans="2:12" ht="15">
      <c r="B25" s="12" t="s">
        <v>33</v>
      </c>
      <c r="C25" s="17" t="s">
        <v>34</v>
      </c>
      <c r="D25" s="18">
        <v>1304696000</v>
      </c>
      <c r="E25" s="18">
        <v>519738786</v>
      </c>
      <c r="F25" s="18">
        <v>278450000</v>
      </c>
      <c r="G25" s="18">
        <f>D25+E25-F25</f>
        <v>1545984786</v>
      </c>
      <c r="H25" s="18">
        <v>348160196.77</v>
      </c>
      <c r="I25" s="18">
        <v>317657674.12</v>
      </c>
      <c r="J25" s="18">
        <f>H25-I25</f>
        <v>30502522.649999976</v>
      </c>
      <c r="K25" s="19">
        <f>IF(G25&lt;&gt;0,I25/G25,0)</f>
        <v>0.20547270386915698</v>
      </c>
      <c r="L25" s="3"/>
    </row>
    <row r="26" spans="2:12" ht="15">
      <c r="B26" s="11" t="s">
        <v>35</v>
      </c>
      <c r="C26" s="20" t="s">
        <v>36</v>
      </c>
      <c r="D26" s="21">
        <v>739229000</v>
      </c>
      <c r="E26" s="21">
        <v>518974618</v>
      </c>
      <c r="F26" s="21">
        <v>278450000</v>
      </c>
      <c r="G26" s="21">
        <f>D26+E26-F26</f>
        <v>979753618</v>
      </c>
      <c r="H26" s="21">
        <v>278750633.38</v>
      </c>
      <c r="I26" s="21">
        <v>251842848.46</v>
      </c>
      <c r="J26" s="21">
        <f>H26-I26</f>
        <v>26907784.919999987</v>
      </c>
      <c r="K26" s="22">
        <f>IF(G26&lt;&gt;0,I26/G26,0)</f>
        <v>0.25704712269814756</v>
      </c>
      <c r="L26" s="3"/>
    </row>
    <row r="27" spans="2:12" ht="15">
      <c r="B27" s="11" t="s">
        <v>37</v>
      </c>
      <c r="C27" s="20" t="s">
        <v>38</v>
      </c>
      <c r="D27" s="21">
        <v>565467000</v>
      </c>
      <c r="E27" s="21">
        <v>764168</v>
      </c>
      <c r="F27" s="21">
        <v>0</v>
      </c>
      <c r="G27" s="21">
        <f>D27+E27-F27</f>
        <v>566231168</v>
      </c>
      <c r="H27" s="21">
        <v>69409563.39</v>
      </c>
      <c r="I27" s="21">
        <v>65814825.66</v>
      </c>
      <c r="J27" s="21">
        <f>H27-I27</f>
        <v>3594737.730000004</v>
      </c>
      <c r="K27" s="22">
        <f>IF(G27&lt;&gt;0,I27/G27,0)</f>
        <v>0.11623313830015093</v>
      </c>
      <c r="L27" s="3"/>
    </row>
    <row r="28" ht="15">
      <c r="L28" s="3"/>
    </row>
    <row r="29" spans="2:12" ht="15">
      <c r="B29" s="27" t="s">
        <v>39</v>
      </c>
      <c r="C29" s="27"/>
      <c r="D29" s="18">
        <f>SUM(,D12,D16,D19,D22,D25)</f>
        <v>1388196000</v>
      </c>
      <c r="E29" s="18">
        <f aca="true" t="shared" si="0" ref="E29:J29">SUM(,E12,E16,E19,E22,E25)</f>
        <v>521174208</v>
      </c>
      <c r="F29" s="18">
        <f t="shared" si="0"/>
        <v>278450000</v>
      </c>
      <c r="G29" s="18">
        <f t="shared" si="0"/>
        <v>1630920208</v>
      </c>
      <c r="H29" s="18">
        <f t="shared" si="0"/>
        <v>408802159.14</v>
      </c>
      <c r="I29" s="18">
        <f t="shared" si="0"/>
        <v>376372988.46000004</v>
      </c>
      <c r="J29" s="18">
        <f t="shared" si="0"/>
        <v>32429170.679999977</v>
      </c>
      <c r="K29" s="19">
        <f>IF(G29&lt;&gt;0,I29/G29,0)</f>
        <v>0.23077339198681387</v>
      </c>
      <c r="L29" s="3"/>
    </row>
    <row r="30" spans="1:11" ht="1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9" t="s">
        <v>41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10" t="s">
        <v>42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H7:H8"/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2017-03-01T18:30:00Z</cp:lastPrinted>
  <dcterms:created xsi:type="dcterms:W3CDTF">2013-04-18T20:56:07Z</dcterms:created>
  <dcterms:modified xsi:type="dcterms:W3CDTF">2017-03-02T16:02:22Z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